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9" i="1" l="1"/>
  <c r="D36" i="1"/>
  <c r="E36" i="1" s="1"/>
  <c r="D34" i="1"/>
  <c r="E34" i="1" s="1"/>
  <c r="E33" i="1"/>
  <c r="D33" i="1"/>
  <c r="D31" i="1"/>
  <c r="E31" i="1" s="1"/>
  <c r="D30" i="1"/>
  <c r="E30" i="1" s="1"/>
  <c r="E29" i="1"/>
  <c r="D29" i="1"/>
  <c r="D28" i="1"/>
  <c r="E28" i="1" s="1"/>
  <c r="D27" i="1"/>
  <c r="E27" i="1" s="1"/>
  <c r="D25" i="1"/>
  <c r="E25" i="1" s="1"/>
  <c r="E24" i="1"/>
  <c r="D24" i="1"/>
  <c r="D23" i="1"/>
  <c r="E23" i="1" s="1"/>
  <c r="D22" i="1"/>
  <c r="E22" i="1" s="1"/>
  <c r="D21" i="1"/>
  <c r="E21" i="1" s="1"/>
  <c r="E20" i="1"/>
  <c r="D20" i="1"/>
  <c r="D19" i="1"/>
  <c r="E19" i="1" s="1"/>
  <c r="D18" i="1"/>
  <c r="E18" i="1" s="1"/>
  <c r="D17" i="1"/>
  <c r="E17" i="1" s="1"/>
  <c r="E15" i="1"/>
  <c r="D15" i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5" i="1"/>
  <c r="E5" i="1" s="1"/>
  <c r="D4" i="1"/>
  <c r="E4" i="1" s="1"/>
  <c r="D3" i="1"/>
  <c r="E3" i="1" s="1"/>
  <c r="D2" i="1"/>
  <c r="E2" i="1" s="1"/>
  <c r="E39" i="1" l="1"/>
</calcChain>
</file>

<file path=xl/sharedStrings.xml><?xml version="1.0" encoding="utf-8"?>
<sst xmlns="http://schemas.openxmlformats.org/spreadsheetml/2006/main" count="33" uniqueCount="33">
  <si>
    <t>Наименование</t>
  </si>
  <si>
    <t>кг</t>
  </si>
  <si>
    <t>засор %</t>
  </si>
  <si>
    <t>засор</t>
  </si>
  <si>
    <t>чист вес</t>
  </si>
  <si>
    <t>Лом и отходы легированных сталей 3Б26 (никель 9-11%)</t>
  </si>
  <si>
    <t>Лом и отходы легированных сталей 5Б26 (никель 9-11%) гос</t>
  </si>
  <si>
    <t>Лом и отходы легированных сталей 5Б26 (никель 9-11%)</t>
  </si>
  <si>
    <t>Лом и отходы легированной стали (Р6М5) Б079</t>
  </si>
  <si>
    <t>Лом медный М1 А-I-1</t>
  </si>
  <si>
    <t>Лом меди М1 А1-3  (шина в стеклоизоляции)</t>
  </si>
  <si>
    <t>Лом медный А-1-3а (лужёная)</t>
  </si>
  <si>
    <t>Лом медный А-1-2а (обожжённая)</t>
  </si>
  <si>
    <t>Стружка медная М3 Б-I-3</t>
  </si>
  <si>
    <t>Стружка медная М3 Б-I-3  гос</t>
  </si>
  <si>
    <t>Прочие отходы меди и сплавов на основе меди Г2</t>
  </si>
  <si>
    <t>Отходы медного кабеля</t>
  </si>
  <si>
    <t>Лом медный А-I-3 (провод в изоляции ПВХ)</t>
  </si>
  <si>
    <t>Лом алюминия А5-2</t>
  </si>
  <si>
    <t>Лом алюминия А3-1 (фольга)</t>
  </si>
  <si>
    <t>Лом алюминия Б-10-1 (стружка)</t>
  </si>
  <si>
    <t>Отходы  провода алюминиевого</t>
  </si>
  <si>
    <t>Лом алюминия А-3-2  (шина в стеклоизоляции)</t>
  </si>
  <si>
    <t>Прочие отходы Г-XII-3 (с сод. алюм. сплавов-шлаки)</t>
  </si>
  <si>
    <t>Отходы биметаллов БМ1 (нерж сталь с алюмин)</t>
  </si>
  <si>
    <t>Отходы от бандажных колец АК6.Т1</t>
  </si>
  <si>
    <t>Сплав АК12 (литейные прибыли)</t>
  </si>
  <si>
    <t>Лом латуни А-5-2</t>
  </si>
  <si>
    <t>Лом латуни Л63 Б-3-1(стружка)</t>
  </si>
  <si>
    <t>Стружка латуни Л96 (содержание меди 97%)</t>
  </si>
  <si>
    <t>Лом  и отходы бронзы Бр А-IX-XIV-1</t>
  </si>
  <si>
    <t>Лом бронзы Бр К1 (стружка)</t>
  </si>
  <si>
    <t>Лом твердого сплава ВК, ТК без припоя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</si>
</sst>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3" borderId="1" xfId="0" applyFont="1" applyFill="1" applyBorder="1"/>
    <xf numFmtId="2" fontId="3" fillId="0" borderId="1" xfId="0" applyNumberFormat="1" applyFont="1" applyFill="1" applyBorder="1"/>
    <xf numFmtId="0" fontId="3" fillId="4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/>
    <xf numFmtId="0" fontId="3" fillId="4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3" borderId="1" xfId="0" applyFill="1" applyBorder="1"/>
    <xf numFmtId="0" fontId="5" fillId="0" borderId="1" xfId="0" applyFont="1" applyFill="1" applyBorder="1"/>
    <xf numFmtId="2" fontId="5" fillId="4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0" y="142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0" y="142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="55" zoomScaleNormal="55" workbookViewId="0">
      <selection activeCell="O15" sqref="O15"/>
    </sheetView>
  </sheetViews>
  <sheetFormatPr defaultRowHeight="15" x14ac:dyDescent="0.25"/>
  <cols>
    <col min="1" max="1" width="72.5703125" customWidth="1"/>
    <col min="2" max="2" width="9.42578125" customWidth="1"/>
    <col min="3" max="3" width="10.140625" customWidth="1"/>
    <col min="4" max="4" width="11.85546875" customWidth="1"/>
    <col min="5" max="5" width="13.42578125" customWidth="1"/>
  </cols>
  <sheetData>
    <row r="1" spans="1:5" ht="37.5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 spans="1:5" ht="18.75" x14ac:dyDescent="0.3">
      <c r="A2" s="5" t="s">
        <v>5</v>
      </c>
      <c r="B2" s="6">
        <v>2344</v>
      </c>
      <c r="C2" s="7">
        <v>1</v>
      </c>
      <c r="D2" s="8">
        <f>B2/100*1</f>
        <v>23.44</v>
      </c>
      <c r="E2" s="9">
        <f>B2-D2</f>
        <v>2320.56</v>
      </c>
    </row>
    <row r="3" spans="1:5" ht="18.75" x14ac:dyDescent="0.3">
      <c r="A3" s="11" t="s">
        <v>6</v>
      </c>
      <c r="B3" s="12">
        <v>814</v>
      </c>
      <c r="C3" s="7">
        <v>0</v>
      </c>
      <c r="D3" s="8">
        <f>B3/100*0</f>
        <v>0</v>
      </c>
      <c r="E3" s="9">
        <f t="shared" ref="E3:E36" si="0">B3-D3</f>
        <v>814</v>
      </c>
    </row>
    <row r="4" spans="1:5" ht="18.75" x14ac:dyDescent="0.3">
      <c r="A4" s="13" t="s">
        <v>7</v>
      </c>
      <c r="B4" s="6">
        <v>2608</v>
      </c>
      <c r="C4" s="7">
        <v>0</v>
      </c>
      <c r="D4" s="8">
        <f>B4/100*0</f>
        <v>0</v>
      </c>
      <c r="E4" s="9">
        <f t="shared" si="0"/>
        <v>2608</v>
      </c>
    </row>
    <row r="5" spans="1:5" ht="18.75" x14ac:dyDescent="0.3">
      <c r="A5" s="14" t="s">
        <v>8</v>
      </c>
      <c r="B5" s="6">
        <v>709</v>
      </c>
      <c r="C5" s="7">
        <v>0</v>
      </c>
      <c r="D5" s="8">
        <f>B5/100*0</f>
        <v>0</v>
      </c>
      <c r="E5" s="9">
        <f t="shared" si="0"/>
        <v>709</v>
      </c>
    </row>
    <row r="6" spans="1:5" ht="18.75" x14ac:dyDescent="0.3">
      <c r="A6" s="14"/>
      <c r="B6" s="6"/>
      <c r="C6" s="7"/>
      <c r="D6" s="8"/>
      <c r="E6" s="9"/>
    </row>
    <row r="7" spans="1:5" ht="18.75" x14ac:dyDescent="0.3">
      <c r="A7" s="15" t="s">
        <v>9</v>
      </c>
      <c r="B7" s="6">
        <v>3860.4</v>
      </c>
      <c r="C7" s="16">
        <v>0</v>
      </c>
      <c r="D7" s="8">
        <f>B7/100*0</f>
        <v>0</v>
      </c>
      <c r="E7" s="9">
        <f t="shared" si="0"/>
        <v>3860.4</v>
      </c>
    </row>
    <row r="8" spans="1:5" ht="18.75" x14ac:dyDescent="0.3">
      <c r="A8" s="15" t="s">
        <v>10</v>
      </c>
      <c r="B8" s="6">
        <v>2276</v>
      </c>
      <c r="C8" s="16">
        <v>12</v>
      </c>
      <c r="D8" s="8">
        <f>B8/100*12</f>
        <v>273.12</v>
      </c>
      <c r="E8" s="9">
        <f t="shared" si="0"/>
        <v>2002.88</v>
      </c>
    </row>
    <row r="9" spans="1:5" ht="18.75" x14ac:dyDescent="0.3">
      <c r="A9" s="17" t="s">
        <v>11</v>
      </c>
      <c r="B9" s="6">
        <v>803</v>
      </c>
      <c r="C9" s="16">
        <v>0.5</v>
      </c>
      <c r="D9" s="10">
        <f>B9/100*0.5</f>
        <v>4.0149999999999997</v>
      </c>
      <c r="E9" s="18">
        <f t="shared" si="0"/>
        <v>798.98500000000001</v>
      </c>
    </row>
    <row r="10" spans="1:5" ht="18.75" x14ac:dyDescent="0.3">
      <c r="A10" s="17" t="s">
        <v>12</v>
      </c>
      <c r="B10" s="6">
        <v>84</v>
      </c>
      <c r="C10" s="16">
        <v>1</v>
      </c>
      <c r="D10" s="8">
        <f t="shared" ref="D10:D30" si="1">B10/100*1</f>
        <v>0.84</v>
      </c>
      <c r="E10" s="9">
        <f t="shared" si="0"/>
        <v>83.16</v>
      </c>
    </row>
    <row r="11" spans="1:5" ht="18.75" x14ac:dyDescent="0.3">
      <c r="A11" s="17" t="s">
        <v>13</v>
      </c>
      <c r="B11" s="6">
        <v>2865</v>
      </c>
      <c r="C11" s="16">
        <v>2</v>
      </c>
      <c r="D11" s="8">
        <f>B11/100*2</f>
        <v>57.3</v>
      </c>
      <c r="E11" s="9">
        <f t="shared" si="0"/>
        <v>2807.7</v>
      </c>
    </row>
    <row r="12" spans="1:5" ht="18.75" x14ac:dyDescent="0.3">
      <c r="A12" s="19" t="s">
        <v>14</v>
      </c>
      <c r="B12" s="12">
        <v>2190</v>
      </c>
      <c r="C12" s="16">
        <v>2</v>
      </c>
      <c r="D12" s="8">
        <f>B12/100*2</f>
        <v>43.8</v>
      </c>
      <c r="E12" s="9">
        <f t="shared" si="0"/>
        <v>2146.1999999999998</v>
      </c>
    </row>
    <row r="13" spans="1:5" ht="18.75" x14ac:dyDescent="0.3">
      <c r="A13" s="17" t="s">
        <v>15</v>
      </c>
      <c r="B13" s="6">
        <v>474</v>
      </c>
      <c r="C13" s="16">
        <v>0</v>
      </c>
      <c r="D13" s="8">
        <f>B13/100*0</f>
        <v>0</v>
      </c>
      <c r="E13" s="9">
        <f t="shared" si="0"/>
        <v>474</v>
      </c>
    </row>
    <row r="14" spans="1:5" ht="18.75" x14ac:dyDescent="0.3">
      <c r="A14" s="17" t="s">
        <v>16</v>
      </c>
      <c r="B14" s="6">
        <v>32</v>
      </c>
      <c r="C14" s="16">
        <v>7</v>
      </c>
      <c r="D14" s="8">
        <f>B14/100*7</f>
        <v>2.2400000000000002</v>
      </c>
      <c r="E14" s="9">
        <f t="shared" si="0"/>
        <v>29.759999999999998</v>
      </c>
    </row>
    <row r="15" spans="1:5" ht="18.75" x14ac:dyDescent="0.3">
      <c r="A15" s="17" t="s">
        <v>17</v>
      </c>
      <c r="B15" s="6">
        <v>282</v>
      </c>
      <c r="C15" s="16">
        <v>20</v>
      </c>
      <c r="D15" s="8">
        <f>B15/100*20</f>
        <v>56.4</v>
      </c>
      <c r="E15" s="9">
        <f t="shared" si="0"/>
        <v>225.6</v>
      </c>
    </row>
    <row r="16" spans="1:5" ht="18.75" x14ac:dyDescent="0.3">
      <c r="A16" s="17"/>
      <c r="B16" s="6"/>
      <c r="C16" s="16"/>
      <c r="D16" s="8"/>
      <c r="E16" s="9"/>
    </row>
    <row r="17" spans="1:5" ht="18.75" x14ac:dyDescent="0.3">
      <c r="A17" s="20" t="s">
        <v>18</v>
      </c>
      <c r="B17" s="6">
        <v>1680</v>
      </c>
      <c r="C17" s="16">
        <v>0</v>
      </c>
      <c r="D17" s="8">
        <f>B17/100*0</f>
        <v>0</v>
      </c>
      <c r="E17" s="9">
        <f t="shared" si="0"/>
        <v>1680</v>
      </c>
    </row>
    <row r="18" spans="1:5" ht="18.75" x14ac:dyDescent="0.3">
      <c r="A18" s="20" t="s">
        <v>19</v>
      </c>
      <c r="B18" s="6">
        <v>282</v>
      </c>
      <c r="C18" s="16">
        <v>0</v>
      </c>
      <c r="D18" s="8">
        <f>B18/100*0</f>
        <v>0</v>
      </c>
      <c r="E18" s="9">
        <f t="shared" si="0"/>
        <v>282</v>
      </c>
    </row>
    <row r="19" spans="1:5" ht="18.75" x14ac:dyDescent="0.3">
      <c r="A19" s="17" t="s">
        <v>20</v>
      </c>
      <c r="B19" s="6">
        <v>8270</v>
      </c>
      <c r="C19" s="16">
        <v>2</v>
      </c>
      <c r="D19" s="8">
        <f>B19/100*2</f>
        <v>165.4</v>
      </c>
      <c r="E19" s="9">
        <f t="shared" si="0"/>
        <v>8104.6</v>
      </c>
    </row>
    <row r="20" spans="1:5" ht="18.75" x14ac:dyDescent="0.3">
      <c r="A20" s="21" t="s">
        <v>21</v>
      </c>
      <c r="B20" s="6">
        <v>24</v>
      </c>
      <c r="C20" s="16">
        <v>5</v>
      </c>
      <c r="D20" s="8">
        <f>B20/100*5</f>
        <v>1.2</v>
      </c>
      <c r="E20" s="9">
        <f t="shared" si="0"/>
        <v>22.8</v>
      </c>
    </row>
    <row r="21" spans="1:5" ht="18.75" x14ac:dyDescent="0.3">
      <c r="A21" s="21" t="s">
        <v>22</v>
      </c>
      <c r="B21" s="6">
        <v>98</v>
      </c>
      <c r="C21" s="16">
        <v>7</v>
      </c>
      <c r="D21" s="8">
        <f>B21/100*7</f>
        <v>6.8599999999999994</v>
      </c>
      <c r="E21" s="9">
        <f t="shared" si="0"/>
        <v>91.14</v>
      </c>
    </row>
    <row r="22" spans="1:5" ht="18.75" x14ac:dyDescent="0.3">
      <c r="A22" s="21" t="s">
        <v>23</v>
      </c>
      <c r="B22" s="6">
        <v>450</v>
      </c>
      <c r="C22" s="16">
        <v>10</v>
      </c>
      <c r="D22" s="8">
        <f>B22/100*10</f>
        <v>45</v>
      </c>
      <c r="E22" s="9">
        <f t="shared" si="0"/>
        <v>405</v>
      </c>
    </row>
    <row r="23" spans="1:5" ht="18.75" x14ac:dyDescent="0.3">
      <c r="A23" s="21" t="s">
        <v>24</v>
      </c>
      <c r="B23" s="6">
        <v>298</v>
      </c>
      <c r="C23" s="16">
        <v>0</v>
      </c>
      <c r="D23" s="8">
        <f>B23/100*0</f>
        <v>0</v>
      </c>
      <c r="E23" s="9">
        <f t="shared" si="0"/>
        <v>298</v>
      </c>
    </row>
    <row r="24" spans="1:5" ht="18.75" x14ac:dyDescent="0.3">
      <c r="A24" s="22" t="s">
        <v>25</v>
      </c>
      <c r="B24" s="6">
        <v>2032</v>
      </c>
      <c r="C24" s="16">
        <v>0</v>
      </c>
      <c r="D24" s="8">
        <f>B24/100*0</f>
        <v>0</v>
      </c>
      <c r="E24" s="9">
        <f t="shared" si="0"/>
        <v>2032</v>
      </c>
    </row>
    <row r="25" spans="1:5" ht="18.75" x14ac:dyDescent="0.3">
      <c r="A25" s="22" t="s">
        <v>26</v>
      </c>
      <c r="B25" s="6">
        <v>604</v>
      </c>
      <c r="C25" s="16">
        <v>0</v>
      </c>
      <c r="D25" s="8">
        <f>B25/100*0</f>
        <v>0</v>
      </c>
      <c r="E25" s="9">
        <f t="shared" si="0"/>
        <v>604</v>
      </c>
    </row>
    <row r="26" spans="1:5" ht="18.75" x14ac:dyDescent="0.3">
      <c r="A26" s="22"/>
      <c r="B26" s="6"/>
      <c r="C26" s="16"/>
      <c r="D26" s="8"/>
      <c r="E26" s="9"/>
    </row>
    <row r="27" spans="1:5" ht="18.75" x14ac:dyDescent="0.3">
      <c r="A27" s="17" t="s">
        <v>27</v>
      </c>
      <c r="B27" s="6">
        <v>547</v>
      </c>
      <c r="C27" s="16">
        <v>0</v>
      </c>
      <c r="D27" s="8">
        <f>B27/100*0</f>
        <v>0</v>
      </c>
      <c r="E27" s="9">
        <f t="shared" si="0"/>
        <v>547</v>
      </c>
    </row>
    <row r="28" spans="1:5" ht="18.75" x14ac:dyDescent="0.3">
      <c r="A28" s="23" t="s">
        <v>28</v>
      </c>
      <c r="B28" s="6">
        <v>4116</v>
      </c>
      <c r="C28" s="16">
        <v>2</v>
      </c>
      <c r="D28" s="8">
        <f>B28/100*2</f>
        <v>82.32</v>
      </c>
      <c r="E28" s="9">
        <f t="shared" si="0"/>
        <v>4033.68</v>
      </c>
    </row>
    <row r="29" spans="1:5" ht="18.75" x14ac:dyDescent="0.3">
      <c r="A29" s="24"/>
      <c r="B29" s="6">
        <v>641.65</v>
      </c>
      <c r="C29" s="16">
        <v>1</v>
      </c>
      <c r="D29" s="8">
        <f t="shared" si="1"/>
        <v>6.4165000000000001</v>
      </c>
      <c r="E29" s="9">
        <f t="shared" si="0"/>
        <v>635.23349999999994</v>
      </c>
    </row>
    <row r="30" spans="1:5" ht="18.75" x14ac:dyDescent="0.3">
      <c r="A30" s="25"/>
      <c r="B30" s="12">
        <v>8.35</v>
      </c>
      <c r="C30" s="16">
        <v>1</v>
      </c>
      <c r="D30" s="8">
        <f t="shared" si="1"/>
        <v>8.3499999999999991E-2</v>
      </c>
      <c r="E30" s="9">
        <f t="shared" si="0"/>
        <v>8.2664999999999988</v>
      </c>
    </row>
    <row r="31" spans="1:5" ht="18.75" x14ac:dyDescent="0.3">
      <c r="A31" s="26" t="s">
        <v>29</v>
      </c>
      <c r="B31" s="6">
        <v>768</v>
      </c>
      <c r="C31" s="16">
        <v>2</v>
      </c>
      <c r="D31" s="8">
        <f>B31/100*2</f>
        <v>15.36</v>
      </c>
      <c r="E31" s="9">
        <f t="shared" si="0"/>
        <v>752.64</v>
      </c>
    </row>
    <row r="32" spans="1:5" ht="18.75" x14ac:dyDescent="0.3">
      <c r="A32" s="22"/>
      <c r="B32" s="6"/>
      <c r="C32" s="16"/>
      <c r="D32" s="8"/>
      <c r="E32" s="9"/>
    </row>
    <row r="33" spans="1:5" ht="18.75" x14ac:dyDescent="0.3">
      <c r="A33" s="17" t="s">
        <v>30</v>
      </c>
      <c r="B33" s="6">
        <v>64</v>
      </c>
      <c r="C33" s="16">
        <v>0</v>
      </c>
      <c r="D33" s="8">
        <f>B33/100*0</f>
        <v>0</v>
      </c>
      <c r="E33" s="9">
        <f t="shared" si="0"/>
        <v>64</v>
      </c>
    </row>
    <row r="34" spans="1:5" ht="18.75" x14ac:dyDescent="0.3">
      <c r="A34" s="17" t="s">
        <v>31</v>
      </c>
      <c r="B34" s="6">
        <v>90</v>
      </c>
      <c r="C34" s="16">
        <v>2</v>
      </c>
      <c r="D34" s="8">
        <f>B34/100*2</f>
        <v>1.8</v>
      </c>
      <c r="E34" s="9">
        <f t="shared" si="0"/>
        <v>88.2</v>
      </c>
    </row>
    <row r="35" spans="1:5" ht="18.75" x14ac:dyDescent="0.3">
      <c r="A35" s="17"/>
      <c r="B35" s="6"/>
      <c r="C35" s="16"/>
      <c r="D35" s="8"/>
      <c r="E35" s="9"/>
    </row>
    <row r="36" spans="1:5" ht="18.75" x14ac:dyDescent="0.3">
      <c r="A36" s="27" t="s">
        <v>32</v>
      </c>
      <c r="B36" s="28">
        <v>59</v>
      </c>
      <c r="C36" s="16">
        <v>0</v>
      </c>
      <c r="D36" s="8">
        <f>B36/100*0</f>
        <v>0</v>
      </c>
      <c r="E36" s="9">
        <f t="shared" si="0"/>
        <v>59</v>
      </c>
    </row>
    <row r="37" spans="1:5" ht="21" x14ac:dyDescent="0.35">
      <c r="A37" s="29"/>
      <c r="B37" s="6"/>
      <c r="C37" s="16"/>
      <c r="D37" s="8"/>
      <c r="E37" s="9"/>
    </row>
    <row r="38" spans="1:5" ht="21" x14ac:dyDescent="0.35">
      <c r="A38" s="29"/>
      <c r="B38" s="6"/>
      <c r="C38" s="16"/>
      <c r="D38" s="30"/>
      <c r="E38" s="31"/>
    </row>
    <row r="39" spans="1:5" ht="21" x14ac:dyDescent="0.35">
      <c r="A39" s="29"/>
      <c r="B39" s="12">
        <f>SUM(B2:B38)</f>
        <v>39373.4</v>
      </c>
      <c r="C39" s="16"/>
      <c r="D39" s="32"/>
      <c r="E39" s="33">
        <f>SUM(E2:E38)</f>
        <v>38587.805</v>
      </c>
    </row>
  </sheetData>
  <mergeCells count="1">
    <mergeCell ref="A28:A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2024-10-04T08:56:18Z</dcterms:modified>
</cp:coreProperties>
</file>